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dith.Wilson\Documents\"/>
    </mc:Choice>
  </mc:AlternateContent>
  <bookViews>
    <workbookView xWindow="0" yWindow="0" windowWidth="19200" windowHeight="876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4" i="1" l="1"/>
  <c r="C54" i="1"/>
  <c r="E53" i="1"/>
  <c r="B53" i="1"/>
  <c r="E52" i="1"/>
  <c r="B52" i="1"/>
  <c r="E51" i="1"/>
  <c r="B51" i="1"/>
  <c r="E50" i="1"/>
  <c r="B50" i="1"/>
  <c r="E49" i="1"/>
  <c r="B49" i="1"/>
  <c r="E48" i="1"/>
  <c r="B48" i="1"/>
  <c r="E47" i="1"/>
  <c r="B47" i="1"/>
  <c r="E46" i="1"/>
  <c r="B46" i="1"/>
  <c r="E45" i="1"/>
  <c r="B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H15" i="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E15" i="1"/>
  <c r="H14" i="1"/>
  <c r="E14" i="1"/>
  <c r="E54" i="1" s="1"/>
  <c r="B14" i="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12" i="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C5" i="1"/>
  <c r="C4" i="1"/>
  <c r="C3" i="1"/>
</calcChain>
</file>

<file path=xl/sharedStrings.xml><?xml version="1.0" encoding="utf-8"?>
<sst xmlns="http://schemas.openxmlformats.org/spreadsheetml/2006/main" count="71" uniqueCount="69">
  <si>
    <t>PRINCIPAL &amp; INTEREST (Building Loan) Payment and Principal Info Provided (Form Updated 5/4/2020)</t>
  </si>
  <si>
    <r>
      <t xml:space="preserve">This template is for determining the Principal and Interest (P&amp;I) to be included in the 105(l) lease agreement. 
If a lease term is not a full 12 month period, then it will be prorated on the Consolidated Summary tab. Data entered should reflect actual or estimated amounts for a FULL Year.
This template requires cells highlighted in YELLOW to be filled in. Please follow the guidance provided to the right of the cell or described below.
The rest of the Spreadsheet will auto calculate.
</t>
    </r>
    <r>
      <rPr>
        <b/>
        <sz val="12"/>
        <color rgb="FF000000"/>
        <rFont val="Arial"/>
        <family val="2"/>
      </rPr>
      <t xml:space="preserve">Enter Annual Loan Payment and Principal Information: </t>
    </r>
    <r>
      <rPr>
        <sz val="12"/>
        <color rgb="FF000000"/>
        <rFont val="Arial"/>
        <family val="2"/>
      </rPr>
      <t xml:space="preserve">Obtain a schedule of payments from the lender and provide a copy with the 105(l) lease supporting documentation. Using the data provided, populate the "Payment" and "Principal" columns for EACH year of the loan. The number of lines required will likely be one more than the number of years of the loan if the start date does not align with the lease terms (partial payment first and last year).
</t>
    </r>
    <r>
      <rPr>
        <b/>
        <sz val="12"/>
        <color rgb="FF000000"/>
        <rFont val="Arial"/>
        <family val="2"/>
      </rPr>
      <t>Once the data is provided in full, the P&amp;I (without prorating) should be the value is Column C that correspones to the Year in Column B that matches the Year of Lease Provided.</t>
    </r>
  </si>
  <si>
    <t xml:space="preserve">Date Updated: </t>
  </si>
  <si>
    <t>Autopopulated from Consolidated Summary tab.</t>
  </si>
  <si>
    <t>Tribe/School:</t>
  </si>
  <si>
    <t>Facility Name/No.</t>
  </si>
  <si>
    <t>Annual Interest Rate</t>
  </si>
  <si>
    <t>Enter the annual interest Rate for the loan</t>
  </si>
  <si>
    <t>Year Loan Started (YYYY)</t>
  </si>
  <si>
    <t>Enter the year the loan started in the YYYY format</t>
  </si>
  <si>
    <t>Loan Term (# Years)</t>
  </si>
  <si>
    <t>Enter the length of the loan in Years</t>
  </si>
  <si>
    <t>Year of Lease (YYYY)</t>
  </si>
  <si>
    <t>Enter the Year of this lease calculation. Each year of lease renewal, the P&amp;I payment for the full year will be represented by the value in column C that corresponds to the matching year in Column B.</t>
  </si>
  <si>
    <t>Initial Construction Cost (Tribe/School Cost Only)</t>
  </si>
  <si>
    <t>Enter the Full Construction/Acquisition cost of the facility. Do not include soft costs. Do not include any supplimental funds federal sources.</t>
  </si>
  <si>
    <t>Tribe/School Down Payment</t>
  </si>
  <si>
    <t>Enter any down payment or other off-setting payment provided by the tribe.</t>
  </si>
  <si>
    <t>Beginning Loan Amount</t>
  </si>
  <si>
    <t>This is autocalculated and should match the initial loan amount. If not the either the Initial Construction/Acquisition cost or the Tribe/School down payment values need to be adjusted.</t>
  </si>
  <si>
    <t>Loan Year</t>
  </si>
  <si>
    <t>Year</t>
  </si>
  <si>
    <t>Payment</t>
  </si>
  <si>
    <t>Principal</t>
  </si>
  <si>
    <t>Interest</t>
  </si>
  <si>
    <t>Remaining Loan Balance (end of year)</t>
  </si>
  <si>
    <t>End of Loan Year</t>
  </si>
  <si>
    <t>Cumulative Principal Paid</t>
  </si>
  <si>
    <t>Year 1</t>
  </si>
  <si>
    <t>Year 2</t>
  </si>
  <si>
    <t>Year 3</t>
  </si>
  <si>
    <t>Year 4</t>
  </si>
  <si>
    <t>Year 5</t>
  </si>
  <si>
    <t>Year 6</t>
  </si>
  <si>
    <t>Year 7</t>
  </si>
  <si>
    <t xml:space="preserve">Year 8 </t>
  </si>
  <si>
    <t>Year 9</t>
  </si>
  <si>
    <t xml:space="preserve">Year 10 </t>
  </si>
  <si>
    <t>Year 11</t>
  </si>
  <si>
    <t>Year 12</t>
  </si>
  <si>
    <t>Year 13</t>
  </si>
  <si>
    <t>Year 14</t>
  </si>
  <si>
    <t>Year 15</t>
  </si>
  <si>
    <t>Year 16</t>
  </si>
  <si>
    <t>Year 17</t>
  </si>
  <si>
    <t xml:space="preserve">Year 18 </t>
  </si>
  <si>
    <t xml:space="preserve">Year 19 </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</si>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</sst>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7" formatCode="&quot;$&quot;#,##0.00_);\(&quot;$&quot;#,##0.00\)"/>
    <numFmt numFmtId="8" formatCode="&quot;$&quot;#,##0.00_);[Red]\(&quot;$&quot;#,##0.00\)"/>
    <numFmt numFmtId="44" formatCode="_(&quot;$&quot;* #,##0.00_);_(&quot;$&quot;* \(#,##0.00\);_(&quot;$&quot;* &quot;-&quot;??_);_(@_)"/>
    <numFmt numFmtId="164" formatCode="&quot;$&quot;#,##0.00"/>
  </numFmts>
  <fonts count="4" x14ac:knownFonts="1">
    <font>
      <sz val="11"/>
      <color theme="1"/>
      <name val="Calibri"/>
      <family val="2"/>
      <scheme val="minor"/>
    </font>
    <font>
      <sz val="11"/>
      <color theme="1"/>
      <name val="Calibri"/>
      <family val="2"/>
      <scheme val="minor"/>
    </font>
    <font>
      <b/>
      <sz val="12"/>
      <color rgb="FF000000"/>
      <name val="Arial"/>
      <family val="2"/>
    </font>
    <font>
      <sz val="12"/>
      <color rgb="FF000000"/>
      <name val="Arial"/>
      <family val="2"/>
    </font>
  </fonts>
  <fills count="6">
    <fill>
      <patternFill patternType="none"/>
    </fill>
    <fill>
      <patternFill patternType="gray125"/>
    </fill>
    <fill>
      <patternFill patternType="solid">
        <fgColor rgb="FF000000"/>
        <bgColor rgb="FF000000"/>
      </patternFill>
    </fill>
    <fill>
      <patternFill patternType="solid">
        <fgColor rgb="FFFFFF00"/>
        <bgColor rgb="FF000000"/>
      </patternFill>
    </fill>
    <fill>
      <patternFill patternType="solid">
        <fgColor rgb="FF9BC2E6"/>
        <bgColor rgb="FF000000"/>
      </patternFill>
    </fill>
    <fill>
      <patternFill patternType="solid">
        <fgColor rgb="FF00B050"/>
        <bgColor rgb="FF000000"/>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1">
    <xf numFmtId="0" fontId="0" fillId="0" borderId="0" xfId="0"/>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3" fillId="2" borderId="4" xfId="0" applyFont="1" applyFill="1" applyBorder="1"/>
    <xf numFmtId="0" fontId="3" fillId="0" borderId="4" xfId="0" applyFont="1" applyFill="1" applyBorder="1"/>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2" fillId="0" borderId="4" xfId="0" applyFont="1" applyFill="1" applyBorder="1" applyAlignment="1">
      <alignment horizontal="left" wrapText="1"/>
    </xf>
    <xf numFmtId="14" fontId="3" fillId="0" borderId="1" xfId="0" applyNumberFormat="1" applyFont="1" applyFill="1" applyBorder="1" applyAlignment="1" applyProtection="1">
      <alignment horizontal="left"/>
    </xf>
    <xf numFmtId="14" fontId="3" fillId="0" borderId="2" xfId="0" applyNumberFormat="1" applyFont="1" applyFill="1" applyBorder="1" applyAlignment="1" applyProtection="1">
      <alignment horizontal="left"/>
    </xf>
    <xf numFmtId="10" fontId="3" fillId="0" borderId="4" xfId="0" applyNumberFormat="1" applyFont="1" applyFill="1" applyBorder="1" applyAlignment="1">
      <alignment horizontal="left"/>
    </xf>
    <xf numFmtId="0" fontId="2" fillId="0" borderId="4" xfId="0" applyFont="1" applyFill="1" applyBorder="1" applyAlignment="1">
      <alignment horizontal="left"/>
    </xf>
    <xf numFmtId="0" fontId="3" fillId="0" borderId="4" xfId="0" applyFont="1" applyFill="1" applyBorder="1" applyAlignment="1" applyProtection="1">
      <alignment horizontal="left"/>
    </xf>
    <xf numFmtId="0" fontId="2" fillId="0" borderId="4" xfId="0" applyFont="1" applyFill="1" applyBorder="1" applyAlignment="1">
      <alignment horizontal="center" wrapText="1"/>
    </xf>
    <xf numFmtId="10" fontId="3" fillId="3" borderId="4" xfId="0" applyNumberFormat="1" applyFont="1" applyFill="1" applyBorder="1" applyAlignment="1" applyProtection="1">
      <protection locked="0"/>
    </xf>
    <xf numFmtId="0" fontId="3" fillId="0" borderId="1" xfId="0" applyFont="1" applyFill="1" applyBorder="1" applyAlignment="1">
      <alignment horizontal="left"/>
    </xf>
    <xf numFmtId="0" fontId="3" fillId="0" borderId="2" xfId="0" applyFont="1" applyFill="1" applyBorder="1" applyAlignment="1">
      <alignment horizontal="left"/>
    </xf>
    <xf numFmtId="0" fontId="3" fillId="0" borderId="3" xfId="0" applyFont="1" applyFill="1" applyBorder="1" applyAlignment="1">
      <alignment horizontal="left"/>
    </xf>
    <xf numFmtId="5" fontId="3" fillId="2" borderId="4" xfId="0" applyNumberFormat="1" applyFont="1" applyFill="1" applyBorder="1" applyAlignment="1">
      <alignment horizontal="center"/>
    </xf>
    <xf numFmtId="1" fontId="3" fillId="3" borderId="4" xfId="0" applyNumberFormat="1" applyFont="1" applyFill="1" applyBorder="1" applyAlignment="1" applyProtection="1">
      <protection locked="0"/>
    </xf>
    <xf numFmtId="0" fontId="2" fillId="0" borderId="4" xfId="0" applyFont="1" applyFill="1" applyBorder="1" applyAlignment="1">
      <alignment horizontal="center"/>
    </xf>
    <xf numFmtId="7" fontId="3" fillId="3" borderId="4" xfId="0" applyNumberFormat="1" applyFont="1" applyFill="1" applyBorder="1" applyAlignment="1" applyProtection="1">
      <alignment horizontal="right"/>
      <protection locked="0"/>
    </xf>
    <xf numFmtId="164" fontId="3" fillId="0" borderId="4" xfId="1" applyNumberFormat="1" applyFont="1" applyFill="1" applyBorder="1" applyAlignment="1">
      <alignment horizontal="right"/>
    </xf>
    <xf numFmtId="0" fontId="2" fillId="4" borderId="4" xfId="0" applyFont="1" applyFill="1" applyBorder="1" applyAlignment="1">
      <alignment horizontal="center"/>
    </xf>
    <xf numFmtId="0" fontId="2" fillId="5" borderId="4" xfId="0" applyFont="1" applyFill="1" applyBorder="1" applyAlignment="1">
      <alignment horizontal="center"/>
    </xf>
    <xf numFmtId="0" fontId="2" fillId="0" borderId="4" xfId="0" applyFont="1" applyFill="1" applyBorder="1" applyAlignment="1">
      <alignment wrapText="1"/>
    </xf>
    <xf numFmtId="0" fontId="2" fillId="0" borderId="4" xfId="0" applyFont="1" applyFill="1" applyBorder="1" applyAlignment="1">
      <alignment horizontal="left" wrapText="1"/>
    </xf>
    <xf numFmtId="0" fontId="2" fillId="2" borderId="4" xfId="0" applyFont="1" applyFill="1" applyBorder="1" applyAlignment="1">
      <alignment horizontal="left" wrapText="1"/>
    </xf>
    <xf numFmtId="0" fontId="2" fillId="0" borderId="4" xfId="0" applyFont="1" applyFill="1" applyBorder="1"/>
    <xf numFmtId="0" fontId="3" fillId="0" borderId="4" xfId="0" applyFont="1" applyFill="1" applyBorder="1" applyAlignment="1">
      <alignment horizontal="center"/>
    </xf>
    <xf numFmtId="1" fontId="3" fillId="0" borderId="4" xfId="0" applyNumberFormat="1" applyFont="1" applyFill="1" applyBorder="1" applyAlignment="1">
      <alignment horizontal="center"/>
    </xf>
    <xf numFmtId="164" fontId="3" fillId="3" borderId="4" xfId="0" applyNumberFormat="1" applyFont="1" applyFill="1" applyBorder="1" applyProtection="1">
      <protection locked="0"/>
    </xf>
    <xf numFmtId="164" fontId="3" fillId="0" borderId="4" xfId="0" applyNumberFormat="1" applyFont="1" applyFill="1" applyBorder="1"/>
    <xf numFmtId="164" fontId="3" fillId="0" borderId="4" xfId="0" applyNumberFormat="1" applyFont="1" applyFill="1" applyBorder="1" applyAlignment="1">
      <alignment horizontal="right"/>
    </xf>
    <xf numFmtId="8" fontId="3" fillId="0" borderId="4" xfId="0" applyNumberFormat="1" applyFont="1" applyFill="1" applyBorder="1" applyAlignment="1">
      <alignment horizontal="center"/>
    </xf>
    <xf numFmtId="8" fontId="3" fillId="2" borderId="4" xfId="0" applyNumberFormat="1" applyFont="1" applyFill="1" applyBorder="1" applyAlignment="1">
      <alignment horizontal="center"/>
    </xf>
    <xf numFmtId="0" fontId="2" fillId="0" borderId="4" xfId="0" applyFont="1" applyFill="1" applyBorder="1" applyAlignment="1">
      <alignment horizontal="right"/>
    </xf>
    <xf numFmtId="8" fontId="2" fillId="0" borderId="4" xfId="0" applyNumberFormat="1" applyFont="1" applyFill="1" applyBorder="1" applyAlignment="1">
      <alignment horizontal="center"/>
    </xf>
    <xf numFmtId="0" fontId="2" fillId="2" borderId="4" xfId="0"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l)%20Template-All%20Areas_200504%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ummary"/>
      <sheetName val="Depreciation Sched.(b)-No P&amp;I"/>
      <sheetName val="Depreciation Sched.(b)-With P&amp;I"/>
      <sheetName val="Reserve Fund Calculations (c)"/>
      <sheetName val="P&amp;I (d)"/>
      <sheetName val="O&amp;M (e) and Other (f-h)"/>
      <sheetName val="Sheet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abSelected="1" workbookViewId="0">
      <selection sqref="A1:XFD1048576"/>
    </sheetView>
  </sheetViews>
  <sheetFormatPr defaultColWidth="9.1796875" defaultRowHeight="15.5" x14ac:dyDescent="0.35"/>
  <cols>
    <col min="1" max="1" width="23.7265625" style="5" customWidth="1"/>
    <col min="2" max="2" width="16.7265625" style="5" bestFit="1" customWidth="1"/>
    <col min="3" max="6" width="20.7265625" style="5" customWidth="1"/>
    <col min="7" max="7" width="13.7265625" style="5" customWidth="1"/>
    <col min="8" max="8" width="20.7265625" style="5" customWidth="1"/>
    <col min="9" max="9" width="1.7265625" style="4" customWidth="1"/>
    <col min="10" max="16384" width="9.1796875" style="5"/>
  </cols>
  <sheetData>
    <row r="1" spans="1:9" ht="15.75" customHeight="1" x14ac:dyDescent="0.35">
      <c r="A1" s="1" t="s">
        <v>0</v>
      </c>
      <c r="B1" s="2"/>
      <c r="C1" s="2"/>
      <c r="D1" s="2"/>
      <c r="E1" s="2"/>
      <c r="F1" s="2"/>
      <c r="G1" s="2"/>
      <c r="H1" s="3"/>
    </row>
    <row r="2" spans="1:9" ht="216.75" customHeight="1" x14ac:dyDescent="0.35">
      <c r="A2" s="6" t="s">
        <v>1</v>
      </c>
      <c r="B2" s="7"/>
      <c r="C2" s="7"/>
      <c r="D2" s="7"/>
      <c r="E2" s="7"/>
      <c r="F2" s="7"/>
      <c r="G2" s="7"/>
      <c r="H2" s="8"/>
    </row>
    <row r="3" spans="1:9" ht="18" customHeight="1" x14ac:dyDescent="0.35">
      <c r="A3" s="9" t="s">
        <v>2</v>
      </c>
      <c r="B3" s="9"/>
      <c r="C3" s="10">
        <f>'[1]Consolidated Summary'!B3:C3</f>
        <v>0</v>
      </c>
      <c r="D3" s="11"/>
      <c r="E3" s="11"/>
      <c r="F3" s="12" t="s">
        <v>3</v>
      </c>
      <c r="G3" s="12"/>
      <c r="H3" s="12"/>
    </row>
    <row r="4" spans="1:9" ht="15" customHeight="1" x14ac:dyDescent="0.35">
      <c r="A4" s="13" t="s">
        <v>4</v>
      </c>
      <c r="B4" s="13"/>
      <c r="C4" s="14">
        <f>'[1]Consolidated Summary'!B4:C4</f>
        <v>0</v>
      </c>
      <c r="D4" s="14"/>
      <c r="E4" s="14"/>
      <c r="F4" s="12" t="s">
        <v>3</v>
      </c>
      <c r="G4" s="12"/>
      <c r="H4" s="12"/>
    </row>
    <row r="5" spans="1:9" ht="15" customHeight="1" x14ac:dyDescent="0.35">
      <c r="A5" s="13" t="s">
        <v>5</v>
      </c>
      <c r="B5" s="13"/>
      <c r="C5" s="14">
        <f>'[1]Consolidated Summary'!B5:C5</f>
        <v>0</v>
      </c>
      <c r="D5" s="14"/>
      <c r="E5" s="14"/>
      <c r="F5" s="12" t="s">
        <v>3</v>
      </c>
      <c r="G5" s="12"/>
      <c r="H5" s="12"/>
    </row>
    <row r="6" spans="1:9" x14ac:dyDescent="0.35">
      <c r="A6" s="15" t="s">
        <v>6</v>
      </c>
      <c r="B6" s="16">
        <v>2.7512380999999999E-2</v>
      </c>
      <c r="C6" s="17" t="s">
        <v>7</v>
      </c>
      <c r="D6" s="18"/>
      <c r="E6" s="18"/>
      <c r="F6" s="18"/>
      <c r="G6" s="18"/>
      <c r="H6" s="19"/>
      <c r="I6" s="20"/>
    </row>
    <row r="7" spans="1:9" ht="31" x14ac:dyDescent="0.35">
      <c r="A7" s="15" t="s">
        <v>8</v>
      </c>
      <c r="B7" s="21">
        <v>2007</v>
      </c>
      <c r="C7" s="17" t="s">
        <v>9</v>
      </c>
      <c r="D7" s="18"/>
      <c r="E7" s="18"/>
      <c r="F7" s="18"/>
      <c r="G7" s="18"/>
      <c r="H7" s="19"/>
      <c r="I7" s="20"/>
    </row>
    <row r="8" spans="1:9" x14ac:dyDescent="0.35">
      <c r="A8" s="22" t="s">
        <v>10</v>
      </c>
      <c r="B8" s="21">
        <v>30</v>
      </c>
      <c r="C8" s="17" t="s">
        <v>11</v>
      </c>
      <c r="D8" s="18"/>
      <c r="E8" s="18"/>
      <c r="F8" s="18"/>
      <c r="G8" s="18"/>
      <c r="H8" s="19"/>
    </row>
    <row r="9" spans="1:9" x14ac:dyDescent="0.35">
      <c r="A9" s="15" t="s">
        <v>12</v>
      </c>
      <c r="B9" s="21">
        <v>2019</v>
      </c>
      <c r="C9" s="6" t="s">
        <v>13</v>
      </c>
      <c r="D9" s="7"/>
      <c r="E9" s="7"/>
      <c r="F9" s="7"/>
      <c r="G9" s="7"/>
      <c r="H9" s="8"/>
      <c r="I9" s="20"/>
    </row>
    <row r="10" spans="1:9" ht="46.5" x14ac:dyDescent="0.35">
      <c r="A10" s="15" t="s">
        <v>14</v>
      </c>
      <c r="B10" s="23">
        <v>5046000</v>
      </c>
      <c r="C10" s="17" t="s">
        <v>15</v>
      </c>
      <c r="D10" s="18"/>
      <c r="E10" s="18"/>
      <c r="F10" s="18"/>
      <c r="G10" s="18"/>
      <c r="H10" s="19"/>
      <c r="I10" s="20"/>
    </row>
    <row r="11" spans="1:9" ht="31" x14ac:dyDescent="0.35">
      <c r="A11" s="15" t="s">
        <v>16</v>
      </c>
      <c r="B11" s="23">
        <v>46000</v>
      </c>
      <c r="C11" s="17" t="s">
        <v>17</v>
      </c>
      <c r="D11" s="18"/>
      <c r="E11" s="18"/>
      <c r="F11" s="18"/>
      <c r="G11" s="18"/>
      <c r="H11" s="19"/>
      <c r="I11" s="20"/>
    </row>
    <row r="12" spans="1:9" ht="31.5" customHeight="1" x14ac:dyDescent="0.35">
      <c r="A12" s="15" t="s">
        <v>18</v>
      </c>
      <c r="B12" s="24">
        <f>B10-B11</f>
        <v>5000000</v>
      </c>
      <c r="C12" s="6" t="s">
        <v>19</v>
      </c>
      <c r="D12" s="7"/>
      <c r="E12" s="7"/>
      <c r="F12" s="7"/>
      <c r="G12" s="7"/>
      <c r="H12" s="8"/>
      <c r="I12" s="20"/>
    </row>
    <row r="13" spans="1:9" s="30" customFormat="1" ht="46.5" x14ac:dyDescent="0.35">
      <c r="A13" s="15" t="s">
        <v>20</v>
      </c>
      <c r="B13" s="22" t="s">
        <v>21</v>
      </c>
      <c r="C13" s="25" t="s">
        <v>22</v>
      </c>
      <c r="D13" s="26" t="s">
        <v>23</v>
      </c>
      <c r="E13" s="22" t="s">
        <v>24</v>
      </c>
      <c r="F13" s="27" t="s">
        <v>25</v>
      </c>
      <c r="G13" s="28" t="s">
        <v>26</v>
      </c>
      <c r="H13" s="28" t="s">
        <v>27</v>
      </c>
      <c r="I13" s="29"/>
    </row>
    <row r="14" spans="1:9" x14ac:dyDescent="0.35">
      <c r="A14" s="31">
        <v>1</v>
      </c>
      <c r="B14" s="32">
        <f>B7</f>
        <v>2007</v>
      </c>
      <c r="C14" s="33"/>
      <c r="D14" s="33"/>
      <c r="E14" s="34">
        <f>C14-D14</f>
        <v>0</v>
      </c>
      <c r="F14" s="35">
        <f>B12-D14</f>
        <v>5000000</v>
      </c>
      <c r="G14" s="31" t="s">
        <v>28</v>
      </c>
      <c r="H14" s="36">
        <f>D14</f>
        <v>0</v>
      </c>
      <c r="I14" s="37"/>
    </row>
    <row r="15" spans="1:9" x14ac:dyDescent="0.35">
      <c r="A15" s="31">
        <v>2</v>
      </c>
      <c r="B15" s="32">
        <f>IF(A15&gt;$B$8+1, "End of Loan", B14+1)</f>
        <v>2008</v>
      </c>
      <c r="C15" s="33"/>
      <c r="D15" s="33"/>
      <c r="E15" s="34">
        <f t="shared" ref="E15:E53" si="0">C15-D15</f>
        <v>0</v>
      </c>
      <c r="F15" s="35">
        <f>F14-D15</f>
        <v>5000000</v>
      </c>
      <c r="G15" s="31" t="s">
        <v>29</v>
      </c>
      <c r="H15" s="36">
        <f>H14+D15</f>
        <v>0</v>
      </c>
      <c r="I15" s="37"/>
    </row>
    <row r="16" spans="1:9" x14ac:dyDescent="0.35">
      <c r="A16" s="31">
        <v>3</v>
      </c>
      <c r="B16" s="32">
        <f t="shared" ref="B16:B53" si="1">IF(A16&gt;$B$8+1, "End of Loan", B15+1)</f>
        <v>2009</v>
      </c>
      <c r="C16" s="33"/>
      <c r="D16" s="33"/>
      <c r="E16" s="34">
        <f t="shared" si="0"/>
        <v>0</v>
      </c>
      <c r="F16" s="35">
        <f t="shared" ref="F16:F53" si="2">F15-D16</f>
        <v>5000000</v>
      </c>
      <c r="G16" s="31" t="s">
        <v>30</v>
      </c>
      <c r="H16" s="36">
        <f t="shared" ref="H16:H53" si="3">H15+D16</f>
        <v>0</v>
      </c>
      <c r="I16" s="37"/>
    </row>
    <row r="17" spans="1:9" x14ac:dyDescent="0.35">
      <c r="A17" s="31">
        <v>4</v>
      </c>
      <c r="B17" s="32">
        <f t="shared" si="1"/>
        <v>2010</v>
      </c>
      <c r="C17" s="33"/>
      <c r="D17" s="33"/>
      <c r="E17" s="34">
        <f t="shared" si="0"/>
        <v>0</v>
      </c>
      <c r="F17" s="35">
        <f t="shared" si="2"/>
        <v>5000000</v>
      </c>
      <c r="G17" s="31" t="s">
        <v>31</v>
      </c>
      <c r="H17" s="36">
        <f t="shared" si="3"/>
        <v>0</v>
      </c>
      <c r="I17" s="37"/>
    </row>
    <row r="18" spans="1:9" x14ac:dyDescent="0.35">
      <c r="A18" s="31">
        <v>5</v>
      </c>
      <c r="B18" s="32">
        <f t="shared" si="1"/>
        <v>2011</v>
      </c>
      <c r="C18" s="33"/>
      <c r="D18" s="33"/>
      <c r="E18" s="34">
        <f t="shared" si="0"/>
        <v>0</v>
      </c>
      <c r="F18" s="35">
        <f t="shared" si="2"/>
        <v>5000000</v>
      </c>
      <c r="G18" s="31" t="s">
        <v>32</v>
      </c>
      <c r="H18" s="36">
        <f t="shared" si="3"/>
        <v>0</v>
      </c>
      <c r="I18" s="37"/>
    </row>
    <row r="19" spans="1:9" x14ac:dyDescent="0.35">
      <c r="A19" s="31">
        <v>6</v>
      </c>
      <c r="B19" s="32">
        <f t="shared" si="1"/>
        <v>2012</v>
      </c>
      <c r="C19" s="33"/>
      <c r="D19" s="33"/>
      <c r="E19" s="34">
        <f t="shared" si="0"/>
        <v>0</v>
      </c>
      <c r="F19" s="35">
        <f t="shared" si="2"/>
        <v>5000000</v>
      </c>
      <c r="G19" s="31" t="s">
        <v>33</v>
      </c>
      <c r="H19" s="36">
        <f t="shared" si="3"/>
        <v>0</v>
      </c>
      <c r="I19" s="37"/>
    </row>
    <row r="20" spans="1:9" x14ac:dyDescent="0.35">
      <c r="A20" s="31">
        <v>7</v>
      </c>
      <c r="B20" s="32">
        <f t="shared" si="1"/>
        <v>2013</v>
      </c>
      <c r="C20" s="33"/>
      <c r="D20" s="33"/>
      <c r="E20" s="34">
        <f t="shared" si="0"/>
        <v>0</v>
      </c>
      <c r="F20" s="35">
        <f t="shared" si="2"/>
        <v>5000000</v>
      </c>
      <c r="G20" s="31" t="s">
        <v>34</v>
      </c>
      <c r="H20" s="36">
        <f t="shared" si="3"/>
        <v>0</v>
      </c>
      <c r="I20" s="37"/>
    </row>
    <row r="21" spans="1:9" x14ac:dyDescent="0.35">
      <c r="A21" s="31">
        <v>8</v>
      </c>
      <c r="B21" s="32">
        <f t="shared" si="1"/>
        <v>2014</v>
      </c>
      <c r="C21" s="33"/>
      <c r="D21" s="33"/>
      <c r="E21" s="34">
        <f t="shared" si="0"/>
        <v>0</v>
      </c>
      <c r="F21" s="35">
        <f t="shared" si="2"/>
        <v>5000000</v>
      </c>
      <c r="G21" s="31" t="s">
        <v>35</v>
      </c>
      <c r="H21" s="36">
        <f t="shared" si="3"/>
        <v>0</v>
      </c>
      <c r="I21" s="37"/>
    </row>
    <row r="22" spans="1:9" x14ac:dyDescent="0.35">
      <c r="A22" s="31">
        <v>9</v>
      </c>
      <c r="B22" s="32">
        <f t="shared" si="1"/>
        <v>2015</v>
      </c>
      <c r="C22" s="33"/>
      <c r="D22" s="33"/>
      <c r="E22" s="34">
        <f t="shared" si="0"/>
        <v>0</v>
      </c>
      <c r="F22" s="35">
        <f t="shared" si="2"/>
        <v>5000000</v>
      </c>
      <c r="G22" s="31" t="s">
        <v>36</v>
      </c>
      <c r="H22" s="36">
        <f t="shared" si="3"/>
        <v>0</v>
      </c>
      <c r="I22" s="37"/>
    </row>
    <row r="23" spans="1:9" x14ac:dyDescent="0.35">
      <c r="A23" s="31">
        <v>10</v>
      </c>
      <c r="B23" s="32">
        <f t="shared" si="1"/>
        <v>2016</v>
      </c>
      <c r="C23" s="33"/>
      <c r="D23" s="33"/>
      <c r="E23" s="34">
        <f t="shared" si="0"/>
        <v>0</v>
      </c>
      <c r="F23" s="35">
        <f t="shared" si="2"/>
        <v>5000000</v>
      </c>
      <c r="G23" s="31" t="s">
        <v>37</v>
      </c>
      <c r="H23" s="36">
        <f t="shared" si="3"/>
        <v>0</v>
      </c>
      <c r="I23" s="37"/>
    </row>
    <row r="24" spans="1:9" x14ac:dyDescent="0.35">
      <c r="A24" s="31">
        <v>11</v>
      </c>
      <c r="B24" s="32">
        <f t="shared" si="1"/>
        <v>2017</v>
      </c>
      <c r="C24" s="33"/>
      <c r="D24" s="33"/>
      <c r="E24" s="34">
        <f t="shared" si="0"/>
        <v>0</v>
      </c>
      <c r="F24" s="35">
        <f t="shared" si="2"/>
        <v>5000000</v>
      </c>
      <c r="G24" s="31" t="s">
        <v>38</v>
      </c>
      <c r="H24" s="36">
        <f t="shared" si="3"/>
        <v>0</v>
      </c>
      <c r="I24" s="37"/>
    </row>
    <row r="25" spans="1:9" x14ac:dyDescent="0.35">
      <c r="A25" s="31">
        <v>12</v>
      </c>
      <c r="B25" s="32">
        <f t="shared" si="1"/>
        <v>2018</v>
      </c>
      <c r="C25" s="33"/>
      <c r="D25" s="33"/>
      <c r="E25" s="34">
        <f t="shared" si="0"/>
        <v>0</v>
      </c>
      <c r="F25" s="35">
        <f t="shared" si="2"/>
        <v>5000000</v>
      </c>
      <c r="G25" s="31" t="s">
        <v>39</v>
      </c>
      <c r="H25" s="36">
        <f t="shared" si="3"/>
        <v>0</v>
      </c>
      <c r="I25" s="37"/>
    </row>
    <row r="26" spans="1:9" x14ac:dyDescent="0.35">
      <c r="A26" s="31">
        <v>13</v>
      </c>
      <c r="B26" s="32">
        <f t="shared" si="1"/>
        <v>2019</v>
      </c>
      <c r="C26" s="33"/>
      <c r="D26" s="33"/>
      <c r="E26" s="34">
        <f t="shared" si="0"/>
        <v>0</v>
      </c>
      <c r="F26" s="35">
        <f t="shared" si="2"/>
        <v>5000000</v>
      </c>
      <c r="G26" s="31" t="s">
        <v>40</v>
      </c>
      <c r="H26" s="36">
        <f t="shared" si="3"/>
        <v>0</v>
      </c>
      <c r="I26" s="37"/>
    </row>
    <row r="27" spans="1:9" x14ac:dyDescent="0.35">
      <c r="A27" s="31">
        <v>14</v>
      </c>
      <c r="B27" s="32">
        <f t="shared" si="1"/>
        <v>2020</v>
      </c>
      <c r="C27" s="33"/>
      <c r="D27" s="33"/>
      <c r="E27" s="34">
        <f t="shared" si="0"/>
        <v>0</v>
      </c>
      <c r="F27" s="35">
        <f t="shared" si="2"/>
        <v>5000000</v>
      </c>
      <c r="G27" s="31" t="s">
        <v>41</v>
      </c>
      <c r="H27" s="36">
        <f t="shared" si="3"/>
        <v>0</v>
      </c>
      <c r="I27" s="37"/>
    </row>
    <row r="28" spans="1:9" x14ac:dyDescent="0.35">
      <c r="A28" s="31">
        <v>15</v>
      </c>
      <c r="B28" s="32">
        <f t="shared" si="1"/>
        <v>2021</v>
      </c>
      <c r="C28" s="33"/>
      <c r="D28" s="33"/>
      <c r="E28" s="34">
        <f t="shared" si="0"/>
        <v>0</v>
      </c>
      <c r="F28" s="35">
        <f t="shared" si="2"/>
        <v>5000000</v>
      </c>
      <c r="G28" s="31" t="s">
        <v>42</v>
      </c>
      <c r="H28" s="36">
        <f t="shared" si="3"/>
        <v>0</v>
      </c>
      <c r="I28" s="37"/>
    </row>
    <row r="29" spans="1:9" x14ac:dyDescent="0.35">
      <c r="A29" s="31">
        <v>16</v>
      </c>
      <c r="B29" s="32">
        <f t="shared" si="1"/>
        <v>2022</v>
      </c>
      <c r="C29" s="33"/>
      <c r="D29" s="33"/>
      <c r="E29" s="34">
        <f t="shared" si="0"/>
        <v>0</v>
      </c>
      <c r="F29" s="35">
        <f t="shared" si="2"/>
        <v>5000000</v>
      </c>
      <c r="G29" s="31" t="s">
        <v>43</v>
      </c>
      <c r="H29" s="36">
        <f t="shared" si="3"/>
        <v>0</v>
      </c>
      <c r="I29" s="37"/>
    </row>
    <row r="30" spans="1:9" x14ac:dyDescent="0.35">
      <c r="A30" s="31">
        <v>17</v>
      </c>
      <c r="B30" s="32">
        <f t="shared" si="1"/>
        <v>2023</v>
      </c>
      <c r="C30" s="33"/>
      <c r="D30" s="33"/>
      <c r="E30" s="34">
        <f t="shared" si="0"/>
        <v>0</v>
      </c>
      <c r="F30" s="35">
        <f t="shared" si="2"/>
        <v>5000000</v>
      </c>
      <c r="G30" s="31" t="s">
        <v>44</v>
      </c>
      <c r="H30" s="36">
        <f t="shared" si="3"/>
        <v>0</v>
      </c>
      <c r="I30" s="37"/>
    </row>
    <row r="31" spans="1:9" x14ac:dyDescent="0.35">
      <c r="A31" s="31">
        <v>18</v>
      </c>
      <c r="B31" s="32">
        <f t="shared" si="1"/>
        <v>2024</v>
      </c>
      <c r="C31" s="33"/>
      <c r="D31" s="33"/>
      <c r="E31" s="34">
        <f t="shared" si="0"/>
        <v>0</v>
      </c>
      <c r="F31" s="35">
        <f t="shared" si="2"/>
        <v>5000000</v>
      </c>
      <c r="G31" s="31" t="s">
        <v>45</v>
      </c>
      <c r="H31" s="36">
        <f t="shared" si="3"/>
        <v>0</v>
      </c>
      <c r="I31" s="37"/>
    </row>
    <row r="32" spans="1:9" x14ac:dyDescent="0.35">
      <c r="A32" s="31">
        <v>19</v>
      </c>
      <c r="B32" s="32">
        <f t="shared" si="1"/>
        <v>2025</v>
      </c>
      <c r="C32" s="33"/>
      <c r="D32" s="33"/>
      <c r="E32" s="34">
        <f t="shared" si="0"/>
        <v>0</v>
      </c>
      <c r="F32" s="35">
        <f t="shared" si="2"/>
        <v>5000000</v>
      </c>
      <c r="G32" s="31" t="s">
        <v>46</v>
      </c>
      <c r="H32" s="36">
        <f t="shared" si="3"/>
        <v>0</v>
      </c>
      <c r="I32" s="37"/>
    </row>
    <row r="33" spans="1:9" x14ac:dyDescent="0.35">
      <c r="A33" s="31">
        <v>20</v>
      </c>
      <c r="B33" s="32">
        <f t="shared" si="1"/>
        <v>2026</v>
      </c>
      <c r="C33" s="33"/>
      <c r="D33" s="33"/>
      <c r="E33" s="34">
        <f t="shared" si="0"/>
        <v>0</v>
      </c>
      <c r="F33" s="35">
        <f t="shared" si="2"/>
        <v>5000000</v>
      </c>
      <c r="G33" s="31" t="s">
        <v>47</v>
      </c>
      <c r="H33" s="36">
        <f t="shared" si="3"/>
        <v>0</v>
      </c>
      <c r="I33" s="37"/>
    </row>
    <row r="34" spans="1:9" x14ac:dyDescent="0.35">
      <c r="A34" s="31">
        <v>21</v>
      </c>
      <c r="B34" s="32">
        <f t="shared" si="1"/>
        <v>2027</v>
      </c>
      <c r="C34" s="33"/>
      <c r="D34" s="33"/>
      <c r="E34" s="34">
        <f t="shared" si="0"/>
        <v>0</v>
      </c>
      <c r="F34" s="35">
        <f t="shared" si="2"/>
        <v>5000000</v>
      </c>
      <c r="G34" s="31" t="s">
        <v>48</v>
      </c>
      <c r="H34" s="36">
        <f t="shared" si="3"/>
        <v>0</v>
      </c>
      <c r="I34" s="37"/>
    </row>
    <row r="35" spans="1:9" x14ac:dyDescent="0.35">
      <c r="A35" s="31">
        <v>22</v>
      </c>
      <c r="B35" s="32">
        <f t="shared" si="1"/>
        <v>2028</v>
      </c>
      <c r="C35" s="33"/>
      <c r="D35" s="33"/>
      <c r="E35" s="34">
        <f t="shared" si="0"/>
        <v>0</v>
      </c>
      <c r="F35" s="35">
        <f t="shared" si="2"/>
        <v>5000000</v>
      </c>
      <c r="G35" s="31" t="s">
        <v>49</v>
      </c>
      <c r="H35" s="36">
        <f t="shared" si="3"/>
        <v>0</v>
      </c>
      <c r="I35" s="37"/>
    </row>
    <row r="36" spans="1:9" x14ac:dyDescent="0.35">
      <c r="A36" s="31">
        <v>23</v>
      </c>
      <c r="B36" s="32">
        <f t="shared" si="1"/>
        <v>2029</v>
      </c>
      <c r="C36" s="33"/>
      <c r="D36" s="33"/>
      <c r="E36" s="34">
        <f t="shared" si="0"/>
        <v>0</v>
      </c>
      <c r="F36" s="35">
        <f t="shared" si="2"/>
        <v>5000000</v>
      </c>
      <c r="G36" s="31" t="s">
        <v>50</v>
      </c>
      <c r="H36" s="36">
        <f t="shared" si="3"/>
        <v>0</v>
      </c>
      <c r="I36" s="37"/>
    </row>
    <row r="37" spans="1:9" x14ac:dyDescent="0.35">
      <c r="A37" s="31">
        <v>24</v>
      </c>
      <c r="B37" s="32">
        <f t="shared" si="1"/>
        <v>2030</v>
      </c>
      <c r="C37" s="33"/>
      <c r="D37" s="33"/>
      <c r="E37" s="34">
        <f t="shared" si="0"/>
        <v>0</v>
      </c>
      <c r="F37" s="35">
        <f t="shared" si="2"/>
        <v>5000000</v>
      </c>
      <c r="G37" s="31" t="s">
        <v>51</v>
      </c>
      <c r="H37" s="36">
        <f t="shared" si="3"/>
        <v>0</v>
      </c>
      <c r="I37" s="37"/>
    </row>
    <row r="38" spans="1:9" x14ac:dyDescent="0.35">
      <c r="A38" s="31">
        <v>25</v>
      </c>
      <c r="B38" s="32">
        <f t="shared" si="1"/>
        <v>2031</v>
      </c>
      <c r="C38" s="33"/>
      <c r="D38" s="33"/>
      <c r="E38" s="34">
        <f t="shared" si="0"/>
        <v>0</v>
      </c>
      <c r="F38" s="35">
        <f t="shared" si="2"/>
        <v>5000000</v>
      </c>
      <c r="G38" s="31" t="s">
        <v>52</v>
      </c>
      <c r="H38" s="36">
        <f t="shared" si="3"/>
        <v>0</v>
      </c>
      <c r="I38" s="37"/>
    </row>
    <row r="39" spans="1:9" x14ac:dyDescent="0.35">
      <c r="A39" s="31">
        <v>26</v>
      </c>
      <c r="B39" s="32">
        <f t="shared" si="1"/>
        <v>2032</v>
      </c>
      <c r="C39" s="33"/>
      <c r="D39" s="33"/>
      <c r="E39" s="34">
        <f t="shared" si="0"/>
        <v>0</v>
      </c>
      <c r="F39" s="35">
        <f t="shared" si="2"/>
        <v>5000000</v>
      </c>
      <c r="G39" s="31" t="s">
        <v>53</v>
      </c>
      <c r="H39" s="36">
        <f t="shared" si="3"/>
        <v>0</v>
      </c>
      <c r="I39" s="37"/>
    </row>
    <row r="40" spans="1:9" x14ac:dyDescent="0.35">
      <c r="A40" s="31">
        <v>27</v>
      </c>
      <c r="B40" s="32">
        <f t="shared" si="1"/>
        <v>2033</v>
      </c>
      <c r="C40" s="33"/>
      <c r="D40" s="33"/>
      <c r="E40" s="34">
        <f t="shared" si="0"/>
        <v>0</v>
      </c>
      <c r="F40" s="35">
        <f t="shared" si="2"/>
        <v>5000000</v>
      </c>
      <c r="G40" s="31" t="s">
        <v>54</v>
      </c>
      <c r="H40" s="36">
        <f t="shared" si="3"/>
        <v>0</v>
      </c>
      <c r="I40" s="37"/>
    </row>
    <row r="41" spans="1:9" x14ac:dyDescent="0.35">
      <c r="A41" s="31">
        <v>28</v>
      </c>
      <c r="B41" s="32">
        <f t="shared" si="1"/>
        <v>2034</v>
      </c>
      <c r="C41" s="33"/>
      <c r="D41" s="33"/>
      <c r="E41" s="34">
        <f t="shared" si="0"/>
        <v>0</v>
      </c>
      <c r="F41" s="35">
        <f t="shared" si="2"/>
        <v>5000000</v>
      </c>
      <c r="G41" s="31" t="s">
        <v>55</v>
      </c>
      <c r="H41" s="36">
        <f t="shared" si="3"/>
        <v>0</v>
      </c>
      <c r="I41" s="37"/>
    </row>
    <row r="42" spans="1:9" x14ac:dyDescent="0.35">
      <c r="A42" s="31">
        <v>29</v>
      </c>
      <c r="B42" s="32">
        <f t="shared" si="1"/>
        <v>2035</v>
      </c>
      <c r="C42" s="33"/>
      <c r="D42" s="33"/>
      <c r="E42" s="34">
        <f t="shared" si="0"/>
        <v>0</v>
      </c>
      <c r="F42" s="35">
        <f t="shared" si="2"/>
        <v>5000000</v>
      </c>
      <c r="G42" s="31" t="s">
        <v>56</v>
      </c>
      <c r="H42" s="36">
        <f t="shared" si="3"/>
        <v>0</v>
      </c>
      <c r="I42" s="37"/>
    </row>
    <row r="43" spans="1:9" x14ac:dyDescent="0.35">
      <c r="A43" s="31">
        <v>30</v>
      </c>
      <c r="B43" s="32">
        <f t="shared" si="1"/>
        <v>2036</v>
      </c>
      <c r="C43" s="33"/>
      <c r="D43" s="33"/>
      <c r="E43" s="34">
        <f t="shared" si="0"/>
        <v>0</v>
      </c>
      <c r="F43" s="35">
        <f t="shared" si="2"/>
        <v>5000000</v>
      </c>
      <c r="G43" s="31" t="s">
        <v>57</v>
      </c>
      <c r="H43" s="36">
        <f t="shared" si="3"/>
        <v>0</v>
      </c>
      <c r="I43" s="37"/>
    </row>
    <row r="44" spans="1:9" x14ac:dyDescent="0.35">
      <c r="A44" s="31">
        <v>31</v>
      </c>
      <c r="B44" s="32">
        <f t="shared" si="1"/>
        <v>2037</v>
      </c>
      <c r="C44" s="33"/>
      <c r="D44" s="33"/>
      <c r="E44" s="34">
        <f t="shared" si="0"/>
        <v>0</v>
      </c>
      <c r="F44" s="35">
        <f t="shared" si="2"/>
        <v>5000000</v>
      </c>
      <c r="G44" s="31" t="s">
        <v>58</v>
      </c>
      <c r="H44" s="36">
        <f t="shared" si="3"/>
        <v>0</v>
      </c>
      <c r="I44" s="37"/>
    </row>
    <row r="45" spans="1:9" x14ac:dyDescent="0.35">
      <c r="A45" s="31">
        <v>32</v>
      </c>
      <c r="B45" s="32" t="str">
        <f t="shared" si="1"/>
        <v>End of Loan</v>
      </c>
      <c r="C45" s="33"/>
      <c r="D45" s="33"/>
      <c r="E45" s="34">
        <f t="shared" si="0"/>
        <v>0</v>
      </c>
      <c r="F45" s="35">
        <f t="shared" si="2"/>
        <v>5000000</v>
      </c>
      <c r="G45" s="31" t="s">
        <v>59</v>
      </c>
      <c r="H45" s="36">
        <f t="shared" si="3"/>
        <v>0</v>
      </c>
      <c r="I45" s="37"/>
    </row>
    <row r="46" spans="1:9" x14ac:dyDescent="0.35">
      <c r="A46" s="31">
        <v>33</v>
      </c>
      <c r="B46" s="32" t="str">
        <f t="shared" si="1"/>
        <v>End of Loan</v>
      </c>
      <c r="C46" s="33"/>
      <c r="D46" s="33"/>
      <c r="E46" s="34">
        <f t="shared" si="0"/>
        <v>0</v>
      </c>
      <c r="F46" s="35">
        <f t="shared" si="2"/>
        <v>5000000</v>
      </c>
      <c r="G46" s="31" t="s">
        <v>60</v>
      </c>
      <c r="H46" s="36">
        <f t="shared" si="3"/>
        <v>0</v>
      </c>
      <c r="I46" s="37"/>
    </row>
    <row r="47" spans="1:9" x14ac:dyDescent="0.35">
      <c r="A47" s="31">
        <v>34</v>
      </c>
      <c r="B47" s="32" t="str">
        <f t="shared" si="1"/>
        <v>End of Loan</v>
      </c>
      <c r="C47" s="33"/>
      <c r="D47" s="33"/>
      <c r="E47" s="34">
        <f t="shared" si="0"/>
        <v>0</v>
      </c>
      <c r="F47" s="35">
        <f t="shared" si="2"/>
        <v>5000000</v>
      </c>
      <c r="G47" s="31" t="s">
        <v>61</v>
      </c>
      <c r="H47" s="36">
        <f t="shared" si="3"/>
        <v>0</v>
      </c>
      <c r="I47" s="37"/>
    </row>
    <row r="48" spans="1:9" x14ac:dyDescent="0.35">
      <c r="A48" s="31">
        <v>35</v>
      </c>
      <c r="B48" s="32" t="str">
        <f t="shared" si="1"/>
        <v>End of Loan</v>
      </c>
      <c r="C48" s="33"/>
      <c r="D48" s="33"/>
      <c r="E48" s="34">
        <f t="shared" si="0"/>
        <v>0</v>
      </c>
      <c r="F48" s="35">
        <f t="shared" si="2"/>
        <v>5000000</v>
      </c>
      <c r="G48" s="31" t="s">
        <v>62</v>
      </c>
      <c r="H48" s="36">
        <f t="shared" si="3"/>
        <v>0</v>
      </c>
      <c r="I48" s="37"/>
    </row>
    <row r="49" spans="1:9" x14ac:dyDescent="0.35">
      <c r="A49" s="31">
        <v>36</v>
      </c>
      <c r="B49" s="32" t="str">
        <f t="shared" si="1"/>
        <v>End of Loan</v>
      </c>
      <c r="C49" s="33"/>
      <c r="D49" s="33"/>
      <c r="E49" s="34">
        <f t="shared" si="0"/>
        <v>0</v>
      </c>
      <c r="F49" s="35">
        <f t="shared" si="2"/>
        <v>5000000</v>
      </c>
      <c r="G49" s="31" t="s">
        <v>63</v>
      </c>
      <c r="H49" s="36">
        <f t="shared" si="3"/>
        <v>0</v>
      </c>
      <c r="I49" s="37"/>
    </row>
    <row r="50" spans="1:9" x14ac:dyDescent="0.35">
      <c r="A50" s="31">
        <v>37</v>
      </c>
      <c r="B50" s="32" t="str">
        <f t="shared" si="1"/>
        <v>End of Loan</v>
      </c>
      <c r="C50" s="33"/>
      <c r="D50" s="33"/>
      <c r="E50" s="34">
        <f t="shared" si="0"/>
        <v>0</v>
      </c>
      <c r="F50" s="35">
        <f t="shared" si="2"/>
        <v>5000000</v>
      </c>
      <c r="G50" s="31" t="s">
        <v>64</v>
      </c>
      <c r="H50" s="36">
        <f t="shared" si="3"/>
        <v>0</v>
      </c>
      <c r="I50" s="37"/>
    </row>
    <row r="51" spans="1:9" x14ac:dyDescent="0.35">
      <c r="A51" s="31">
        <v>38</v>
      </c>
      <c r="B51" s="32" t="str">
        <f t="shared" si="1"/>
        <v>End of Loan</v>
      </c>
      <c r="C51" s="33"/>
      <c r="D51" s="33"/>
      <c r="E51" s="34">
        <f t="shared" si="0"/>
        <v>0</v>
      </c>
      <c r="F51" s="35">
        <f t="shared" si="2"/>
        <v>5000000</v>
      </c>
      <c r="G51" s="31" t="s">
        <v>65</v>
      </c>
      <c r="H51" s="36">
        <f t="shared" si="3"/>
        <v>0</v>
      </c>
      <c r="I51" s="37"/>
    </row>
    <row r="52" spans="1:9" x14ac:dyDescent="0.35">
      <c r="A52" s="31">
        <v>39</v>
      </c>
      <c r="B52" s="32" t="str">
        <f t="shared" si="1"/>
        <v>End of Loan</v>
      </c>
      <c r="C52" s="33"/>
      <c r="D52" s="33"/>
      <c r="E52" s="34">
        <f t="shared" si="0"/>
        <v>0</v>
      </c>
      <c r="F52" s="35">
        <f t="shared" si="2"/>
        <v>5000000</v>
      </c>
      <c r="G52" s="31" t="s">
        <v>66</v>
      </c>
      <c r="H52" s="36">
        <f t="shared" si="3"/>
        <v>0</v>
      </c>
      <c r="I52" s="37"/>
    </row>
    <row r="53" spans="1:9" x14ac:dyDescent="0.35">
      <c r="A53" s="31">
        <v>40</v>
      </c>
      <c r="B53" s="32" t="str">
        <f t="shared" si="1"/>
        <v>End of Loan</v>
      </c>
      <c r="C53" s="33"/>
      <c r="D53" s="33"/>
      <c r="E53" s="34">
        <f t="shared" si="0"/>
        <v>0</v>
      </c>
      <c r="F53" s="35">
        <f t="shared" si="2"/>
        <v>5000000</v>
      </c>
      <c r="G53" s="31" t="s">
        <v>67</v>
      </c>
      <c r="H53" s="36">
        <f t="shared" si="3"/>
        <v>0</v>
      </c>
      <c r="I53" s="37"/>
    </row>
    <row r="54" spans="1:9" s="30" customFormat="1" x14ac:dyDescent="0.35">
      <c r="A54" s="38" t="s">
        <v>68</v>
      </c>
      <c r="C54" s="39">
        <f>SUM(C14:C53)</f>
        <v>0</v>
      </c>
      <c r="D54" s="39">
        <f>SUM(D14:D53)</f>
        <v>0</v>
      </c>
      <c r="E54" s="39">
        <f>SUM(E14:E53)</f>
        <v>0</v>
      </c>
      <c r="I54" s="40"/>
    </row>
  </sheetData>
  <mergeCells count="18">
    <mergeCell ref="C9:H9"/>
    <mergeCell ref="C10:H10"/>
    <mergeCell ref="C11:H11"/>
    <mergeCell ref="C12:H12"/>
    <mergeCell ref="A5:B5"/>
    <mergeCell ref="C5:E5"/>
    <mergeCell ref="F5:H5"/>
    <mergeCell ref="C6:H6"/>
    <mergeCell ref="C7:H7"/>
    <mergeCell ref="C8:H8"/>
    <mergeCell ref="A1:H1"/>
    <mergeCell ref="A2:H2"/>
    <mergeCell ref="A3:B3"/>
    <mergeCell ref="C3:E3"/>
    <mergeCell ref="F3:H3"/>
    <mergeCell ref="A4:B4"/>
    <mergeCell ref="C4:E4"/>
    <mergeCell ref="F4: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BIA</dc:creator>
  <cp:lastModifiedBy>BIA</cp:lastModifiedBy>
  <dcterms:created xsi:type="dcterms:W3CDTF">2020-05-19T23:46:00Z</dcterms:created>
  <dcterms:modified xsi:type="dcterms:W3CDTF">2020-05-19T23:46:48Z</dcterms:modified>
</cp:coreProperties>
</file>